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7055" windowHeight="5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K38" i="1"/>
  <c r="J38" i="1"/>
  <c r="C38" i="1"/>
  <c r="G37" i="1"/>
  <c r="H37" i="1" s="1"/>
  <c r="G36" i="1"/>
  <c r="H36" i="1" s="1"/>
  <c r="L35" i="1"/>
  <c r="N35" i="1" s="1"/>
  <c r="F35" i="1"/>
  <c r="G35" i="1" s="1"/>
  <c r="H34" i="1"/>
  <c r="G34" i="1"/>
  <c r="H33" i="1"/>
  <c r="L33" i="1" s="1"/>
  <c r="G33" i="1"/>
  <c r="H32" i="1"/>
  <c r="G32" i="1"/>
  <c r="I31" i="1"/>
  <c r="L31" i="1" s="1"/>
  <c r="H31" i="1"/>
  <c r="N31" i="1" s="1"/>
  <c r="G31" i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H24" i="1"/>
  <c r="G24" i="1"/>
  <c r="I23" i="1"/>
  <c r="L23" i="1" s="1"/>
  <c r="H23" i="1"/>
  <c r="N23" i="1" s="1"/>
  <c r="G23" i="1"/>
  <c r="G22" i="1"/>
  <c r="H22" i="1" s="1"/>
  <c r="G21" i="1"/>
  <c r="H21" i="1" s="1"/>
  <c r="G20" i="1"/>
  <c r="H20" i="1" s="1"/>
  <c r="H19" i="1"/>
  <c r="G19" i="1"/>
  <c r="I18" i="1"/>
  <c r="L18" i="1" s="1"/>
  <c r="H18" i="1"/>
  <c r="N18" i="1" s="1"/>
  <c r="G18" i="1"/>
  <c r="L17" i="1"/>
  <c r="N17" i="1" s="1"/>
  <c r="H17" i="1"/>
  <c r="G17" i="1"/>
  <c r="G16" i="1"/>
  <c r="H16" i="1" s="1"/>
  <c r="G15" i="1"/>
  <c r="H15" i="1" s="1"/>
  <c r="H14" i="1"/>
  <c r="G14" i="1"/>
  <c r="I13" i="1"/>
  <c r="L13" i="1" s="1"/>
  <c r="H13" i="1"/>
  <c r="G13" i="1"/>
  <c r="G12" i="1"/>
  <c r="H12" i="1" s="1"/>
  <c r="G11" i="1"/>
  <c r="H11" i="1" s="1"/>
  <c r="H38" i="1" l="1"/>
  <c r="I11" i="1"/>
  <c r="I16" i="1"/>
  <c r="L16" i="1"/>
  <c r="N16" i="1" s="1"/>
  <c r="I12" i="1"/>
  <c r="L12" i="1"/>
  <c r="N12" i="1" s="1"/>
  <c r="N20" i="1"/>
  <c r="L20" i="1"/>
  <c r="L25" i="1"/>
  <c r="N25" i="1" s="1"/>
  <c r="L26" i="1"/>
  <c r="I26" i="1"/>
  <c r="N26" i="1"/>
  <c r="I30" i="1"/>
  <c r="I36" i="1"/>
  <c r="L28" i="1"/>
  <c r="N28" i="1"/>
  <c r="L29" i="1"/>
  <c r="N29" i="1" s="1"/>
  <c r="L21" i="1"/>
  <c r="N21" i="1" s="1"/>
  <c r="I21" i="1"/>
  <c r="N13" i="1"/>
  <c r="L15" i="1"/>
  <c r="N15" i="1" s="1"/>
  <c r="I15" i="1"/>
  <c r="I22" i="1"/>
  <c r="L22" i="1" s="1"/>
  <c r="N22" i="1" s="1"/>
  <c r="L27" i="1"/>
  <c r="N27" i="1"/>
  <c r="N32" i="1"/>
  <c r="L37" i="1"/>
  <c r="N37" i="1"/>
  <c r="I19" i="1"/>
  <c r="L32" i="1"/>
  <c r="I34" i="1"/>
  <c r="N33" i="1"/>
  <c r="L34" i="1"/>
  <c r="N34" i="1" s="1"/>
  <c r="I14" i="1"/>
  <c r="I24" i="1"/>
  <c r="N24" i="1" l="1"/>
  <c r="L14" i="1"/>
  <c r="N14" i="1" s="1"/>
  <c r="L36" i="1"/>
  <c r="N36" i="1" s="1"/>
  <c r="L24" i="1"/>
  <c r="L30" i="1"/>
  <c r="N30" i="1" s="1"/>
  <c r="I38" i="1"/>
  <c r="L19" i="1"/>
  <c r="N19" i="1" s="1"/>
  <c r="L11" i="1"/>
  <c r="L38" i="1" l="1"/>
  <c r="N11" i="1"/>
  <c r="N38" i="1" s="1"/>
</calcChain>
</file>

<file path=xl/sharedStrings.xml><?xml version="1.0" encoding="utf-8"?>
<sst xmlns="http://schemas.openxmlformats.org/spreadsheetml/2006/main" count="83" uniqueCount="76">
  <si>
    <t xml:space="preserve">                                                                                                 </t>
  </si>
  <si>
    <t xml:space="preserve">     "Согласовано"                                                                                                                    </t>
  </si>
  <si>
    <t xml:space="preserve"> «Утверждаю»</t>
  </si>
  <si>
    <t>Руководитель ООУР: __________Е.У.Инербаев</t>
  </si>
  <si>
    <t>И.о.директора школы:________________К.Б.Султанбаев</t>
  </si>
  <si>
    <t xml:space="preserve">Гл.экономист:____________А.В.Коржовская                                  </t>
  </si>
  <si>
    <t>ШТАТНОЕ РАСПИСАНИЕ</t>
  </si>
  <si>
    <t xml:space="preserve">Работников административно хозяйственного, </t>
  </si>
  <si>
    <t>учебно-воспитательного и технического персонала  Таволжанской СОШ</t>
  </si>
  <si>
    <t>на 1 сентября  2019 года.</t>
  </si>
  <si>
    <t>№</t>
  </si>
  <si>
    <t>Наименование</t>
  </si>
  <si>
    <t xml:space="preserve">Кол-во </t>
  </si>
  <si>
    <t>Звено</t>
  </si>
  <si>
    <t>Стаж</t>
  </si>
  <si>
    <t>Коэф.</t>
  </si>
  <si>
    <t xml:space="preserve">Должн. </t>
  </si>
  <si>
    <t xml:space="preserve">Месячный </t>
  </si>
  <si>
    <t>Надбавки</t>
  </si>
  <si>
    <t>Надбавка</t>
  </si>
  <si>
    <t>Разница</t>
  </si>
  <si>
    <t>Всего  ФОТ</t>
  </si>
  <si>
    <t>должности</t>
  </si>
  <si>
    <t>единиц</t>
  </si>
  <si>
    <t>ступень</t>
  </si>
  <si>
    <t>работы</t>
  </si>
  <si>
    <t>оклад</t>
  </si>
  <si>
    <t>фонд ЗП</t>
  </si>
  <si>
    <t>сельских</t>
  </si>
  <si>
    <t>прочие</t>
  </si>
  <si>
    <t>уровень</t>
  </si>
  <si>
    <t>в мес/тенге/</t>
  </si>
  <si>
    <t>Директор</t>
  </si>
  <si>
    <t>А1-3-1</t>
  </si>
  <si>
    <t>Зам директора по уч раб</t>
  </si>
  <si>
    <t>А1-4</t>
  </si>
  <si>
    <t>Зам дир по восп раб</t>
  </si>
  <si>
    <t>Зам дир по ИВТ</t>
  </si>
  <si>
    <t>Организатор НВП</t>
  </si>
  <si>
    <t>В2-3</t>
  </si>
  <si>
    <t>Педагог-психолог</t>
  </si>
  <si>
    <t>В2-2</t>
  </si>
  <si>
    <t>Лаборант</t>
  </si>
  <si>
    <t>В3-4</t>
  </si>
  <si>
    <t>29       10</t>
  </si>
  <si>
    <t>Мастер ПО</t>
  </si>
  <si>
    <t>Зам дир по хоз части</t>
  </si>
  <si>
    <t>Завхоз</t>
  </si>
  <si>
    <t>С3</t>
  </si>
  <si>
    <t>Зав. Библиотекой</t>
  </si>
  <si>
    <t>Библиотекарь</t>
  </si>
  <si>
    <t>Инженер</t>
  </si>
  <si>
    <t>Секретарь</t>
  </si>
  <si>
    <t>Рабочий</t>
  </si>
  <si>
    <t>Ст.вожатый</t>
  </si>
  <si>
    <t>В3-3</t>
  </si>
  <si>
    <t>Сторож</t>
  </si>
  <si>
    <t>Уборщик П. ПОМ</t>
  </si>
  <si>
    <t>Кочегары</t>
  </si>
  <si>
    <t>Воспитатель продл.</t>
  </si>
  <si>
    <t>Воспитатель предш.</t>
  </si>
  <si>
    <t>В4-3</t>
  </si>
  <si>
    <t>Переводчик</t>
  </si>
  <si>
    <t>С2 С3</t>
  </si>
  <si>
    <t>10          1</t>
  </si>
  <si>
    <t>делопроизводитель</t>
  </si>
  <si>
    <t>D1</t>
  </si>
  <si>
    <t>Инструктор по физ.в.</t>
  </si>
  <si>
    <t>В3-2</t>
  </si>
  <si>
    <t>Учителя</t>
  </si>
  <si>
    <t>В2 В4</t>
  </si>
  <si>
    <t>Педагог доп.образования</t>
  </si>
  <si>
    <t>23        13</t>
  </si>
  <si>
    <t>Электрик</t>
  </si>
  <si>
    <t>ИТОГО: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</si>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</sst>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9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2" xfId="0" applyFill="1" applyBorder="1"/>
    <xf numFmtId="0" fontId="0" fillId="2" borderId="2" xfId="0" applyFill="1" applyBorder="1"/>
    <xf numFmtId="164" fontId="0" fillId="0" borderId="2" xfId="0" applyNumberFormat="1" applyBorder="1"/>
    <xf numFmtId="0" fontId="0" fillId="3" borderId="2" xfId="0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B1" workbookViewId="0">
      <selection activeCell="A6" sqref="A6:N6"/>
    </sheetView>
  </sheetViews>
  <sheetFormatPr defaultRowHeight="15" x14ac:dyDescent="0.25"/>
  <cols>
    <col min="2" max="2" width="28" customWidth="1"/>
    <col min="8" max="8" width="12" customWidth="1"/>
    <col min="14" max="14" width="13.5703125" customWidth="1"/>
  </cols>
  <sheetData>
    <row r="1" spans="1:14" x14ac:dyDescent="0.25">
      <c r="A1" s="1" t="s">
        <v>0</v>
      </c>
      <c r="B1" s="2" t="s">
        <v>1</v>
      </c>
      <c r="I1" s="3" t="s">
        <v>2</v>
      </c>
      <c r="J1" s="3"/>
    </row>
    <row r="2" spans="1:14" x14ac:dyDescent="0.25">
      <c r="A2" s="4" t="s">
        <v>3</v>
      </c>
      <c r="I2" s="5" t="s">
        <v>4</v>
      </c>
      <c r="J2" s="5"/>
      <c r="K2" s="5"/>
      <c r="L2" s="5"/>
      <c r="M2" s="5"/>
    </row>
    <row r="3" spans="1:14" x14ac:dyDescent="0.25">
      <c r="A3" s="5" t="s">
        <v>5</v>
      </c>
      <c r="B3" s="5"/>
      <c r="C3" s="5"/>
      <c r="D3" s="5"/>
      <c r="E3" s="5"/>
      <c r="F3" s="5"/>
      <c r="G3" s="5"/>
      <c r="H3" s="5"/>
      <c r="N3" s="5"/>
    </row>
    <row r="5" spans="1:14" x14ac:dyDescent="0.25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6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6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8">
        <v>0.25</v>
      </c>
      <c r="J9" s="9" t="s">
        <v>18</v>
      </c>
      <c r="K9" s="9"/>
      <c r="L9" s="10" t="s">
        <v>19</v>
      </c>
      <c r="M9" s="11" t="s">
        <v>20</v>
      </c>
      <c r="N9" s="7" t="s">
        <v>21</v>
      </c>
    </row>
    <row r="10" spans="1:14" x14ac:dyDescent="0.25">
      <c r="A10" s="12"/>
      <c r="B10" s="12" t="s">
        <v>22</v>
      </c>
      <c r="C10" s="12" t="s">
        <v>23</v>
      </c>
      <c r="D10" s="13" t="s">
        <v>24</v>
      </c>
      <c r="E10" s="12" t="s">
        <v>25</v>
      </c>
      <c r="F10" s="12"/>
      <c r="G10" s="12" t="s">
        <v>26</v>
      </c>
      <c r="H10" s="12" t="s">
        <v>27</v>
      </c>
      <c r="I10" s="12" t="s">
        <v>28</v>
      </c>
      <c r="J10" s="14" t="s">
        <v>29</v>
      </c>
      <c r="K10" s="15" t="s">
        <v>30</v>
      </c>
      <c r="L10" s="16">
        <v>0.1</v>
      </c>
      <c r="M10" s="17"/>
      <c r="N10" s="12" t="s">
        <v>31</v>
      </c>
    </row>
    <row r="11" spans="1:14" x14ac:dyDescent="0.25">
      <c r="A11" s="18">
        <v>1</v>
      </c>
      <c r="B11" s="14" t="s">
        <v>32</v>
      </c>
      <c r="C11" s="14">
        <v>1</v>
      </c>
      <c r="D11" s="14" t="s">
        <v>33</v>
      </c>
      <c r="E11" s="14">
        <v>19</v>
      </c>
      <c r="F11" s="14">
        <v>5.59</v>
      </c>
      <c r="G11" s="14">
        <f>SUM(F11*17697)</f>
        <v>98926.23</v>
      </c>
      <c r="H11" s="14">
        <f>SUM(C11*G11)</f>
        <v>98926.23</v>
      </c>
      <c r="I11" s="14">
        <f>SUM(H11*25%)</f>
        <v>24731.557499999999</v>
      </c>
      <c r="J11" s="14"/>
      <c r="K11" s="14"/>
      <c r="L11" s="14">
        <f>SUM((H11+I11)*10%)</f>
        <v>12365.778749999999</v>
      </c>
      <c r="M11" s="14"/>
      <c r="N11" s="19">
        <f>SUM(H11:M11)</f>
        <v>136023.56625</v>
      </c>
    </row>
    <row r="12" spans="1:14" x14ac:dyDescent="0.25">
      <c r="A12" s="18">
        <v>2</v>
      </c>
      <c r="B12" s="14" t="s">
        <v>34</v>
      </c>
      <c r="C12" s="14">
        <v>0.5</v>
      </c>
      <c r="D12" s="20" t="s">
        <v>35</v>
      </c>
      <c r="E12" s="14">
        <v>29</v>
      </c>
      <c r="F12" s="14">
        <v>5.62</v>
      </c>
      <c r="G12" s="14">
        <f t="shared" ref="G12:G37" si="0">SUM(F12*17697)</f>
        <v>99457.14</v>
      </c>
      <c r="H12" s="14">
        <f t="shared" ref="H12:H37" si="1">SUM(C12*G12)</f>
        <v>49728.57</v>
      </c>
      <c r="I12" s="14">
        <f t="shared" ref="I12:I31" si="2">SUM(H12*25%)</f>
        <v>12432.1425</v>
      </c>
      <c r="J12" s="14"/>
      <c r="K12" s="14"/>
      <c r="L12" s="14">
        <f t="shared" ref="L12:L37" si="3">SUM((H12+I12)*10%)</f>
        <v>6216.0712500000009</v>
      </c>
      <c r="M12" s="14"/>
      <c r="N12" s="19">
        <f t="shared" ref="N12:N37" si="4">SUM(H12:M12)</f>
        <v>68376.783750000002</v>
      </c>
    </row>
    <row r="13" spans="1:14" x14ac:dyDescent="0.25">
      <c r="A13" s="18">
        <v>3</v>
      </c>
      <c r="B13" s="14" t="s">
        <v>36</v>
      </c>
      <c r="C13" s="14">
        <v>0.5</v>
      </c>
      <c r="D13" s="20" t="s">
        <v>35</v>
      </c>
      <c r="E13" s="14">
        <v>27</v>
      </c>
      <c r="F13" s="14">
        <v>5.62</v>
      </c>
      <c r="G13" s="14">
        <f t="shared" si="0"/>
        <v>99457.14</v>
      </c>
      <c r="H13" s="14">
        <f t="shared" si="1"/>
        <v>49728.57</v>
      </c>
      <c r="I13" s="14">
        <f t="shared" si="2"/>
        <v>12432.1425</v>
      </c>
      <c r="J13" s="14"/>
      <c r="K13" s="14"/>
      <c r="L13" s="14">
        <f t="shared" si="3"/>
        <v>6216.0712500000009</v>
      </c>
      <c r="M13" s="14"/>
      <c r="N13" s="19">
        <f t="shared" si="4"/>
        <v>68376.783750000002</v>
      </c>
    </row>
    <row r="14" spans="1:14" x14ac:dyDescent="0.25">
      <c r="A14" s="18">
        <v>4</v>
      </c>
      <c r="B14" s="14" t="s">
        <v>37</v>
      </c>
      <c r="C14" s="14">
        <v>0.5</v>
      </c>
      <c r="D14" s="20" t="s">
        <v>35</v>
      </c>
      <c r="E14" s="14">
        <v>12</v>
      </c>
      <c r="F14" s="14">
        <v>5.17</v>
      </c>
      <c r="G14" s="14">
        <f>SUM(F14*17697)</f>
        <v>91493.49</v>
      </c>
      <c r="H14" s="14">
        <f>SUM(C14*G14)</f>
        <v>45746.745000000003</v>
      </c>
      <c r="I14" s="14">
        <f>SUM(H14*25%)</f>
        <v>11436.686250000001</v>
      </c>
      <c r="J14" s="14"/>
      <c r="K14" s="14"/>
      <c r="L14" s="14">
        <f>SUM((H14+I14)*10%)</f>
        <v>5718.3431250000003</v>
      </c>
      <c r="M14" s="14"/>
      <c r="N14" s="19">
        <f>SUM(H14:M14)</f>
        <v>62901.774375000001</v>
      </c>
    </row>
    <row r="15" spans="1:14" x14ac:dyDescent="0.25">
      <c r="A15" s="18">
        <v>5</v>
      </c>
      <c r="B15" s="14" t="s">
        <v>38</v>
      </c>
      <c r="C15" s="14">
        <v>1</v>
      </c>
      <c r="D15" s="14" t="s">
        <v>39</v>
      </c>
      <c r="E15" s="14">
        <v>5</v>
      </c>
      <c r="F15" s="14">
        <v>4.66</v>
      </c>
      <c r="G15" s="14">
        <f t="shared" si="0"/>
        <v>82468.02</v>
      </c>
      <c r="H15" s="19">
        <f t="shared" si="1"/>
        <v>82468.02</v>
      </c>
      <c r="I15" s="19">
        <f t="shared" si="2"/>
        <v>20617.005000000001</v>
      </c>
      <c r="J15" s="14"/>
      <c r="K15" s="14"/>
      <c r="L15" s="14">
        <f t="shared" si="3"/>
        <v>10308.502500000002</v>
      </c>
      <c r="M15" s="14"/>
      <c r="N15" s="19">
        <f t="shared" si="4"/>
        <v>113393.52750000001</v>
      </c>
    </row>
    <row r="16" spans="1:14" x14ac:dyDescent="0.25">
      <c r="A16" s="18">
        <v>6</v>
      </c>
      <c r="B16" s="14" t="s">
        <v>40</v>
      </c>
      <c r="C16" s="14">
        <v>1</v>
      </c>
      <c r="D16" s="14" t="s">
        <v>41</v>
      </c>
      <c r="E16" s="14">
        <v>23</v>
      </c>
      <c r="F16" s="14">
        <v>5.12</v>
      </c>
      <c r="G16" s="14">
        <f t="shared" si="0"/>
        <v>90608.639999999999</v>
      </c>
      <c r="H16" s="19">
        <f t="shared" si="1"/>
        <v>90608.639999999999</v>
      </c>
      <c r="I16" s="14">
        <f t="shared" si="2"/>
        <v>22652.16</v>
      </c>
      <c r="J16" s="14"/>
      <c r="K16" s="14"/>
      <c r="L16" s="14">
        <f t="shared" si="3"/>
        <v>11326.080000000002</v>
      </c>
      <c r="M16" s="14"/>
      <c r="N16" s="19">
        <f t="shared" si="4"/>
        <v>124586.88</v>
      </c>
    </row>
    <row r="17" spans="1:14" x14ac:dyDescent="0.25">
      <c r="A17" s="18">
        <v>7</v>
      </c>
      <c r="B17" s="14" t="s">
        <v>42</v>
      </c>
      <c r="C17" s="14">
        <v>1</v>
      </c>
      <c r="D17" s="21" t="s">
        <v>43</v>
      </c>
      <c r="E17" s="14" t="s">
        <v>44</v>
      </c>
      <c r="F17" s="14">
        <v>4.0599999999999996</v>
      </c>
      <c r="G17" s="14">
        <f t="shared" si="0"/>
        <v>71849.819999999992</v>
      </c>
      <c r="H17" s="19">
        <f t="shared" si="1"/>
        <v>71849.819999999992</v>
      </c>
      <c r="I17" s="14"/>
      <c r="J17" s="14"/>
      <c r="K17" s="14"/>
      <c r="L17" s="14">
        <f t="shared" si="3"/>
        <v>7184.982</v>
      </c>
      <c r="M17" s="14"/>
      <c r="N17" s="19">
        <f t="shared" si="4"/>
        <v>79034.801999999996</v>
      </c>
    </row>
    <row r="18" spans="1:14" x14ac:dyDescent="0.25">
      <c r="A18" s="18">
        <v>8</v>
      </c>
      <c r="B18" s="14" t="s">
        <v>45</v>
      </c>
      <c r="C18" s="14"/>
      <c r="D18" s="14"/>
      <c r="E18" s="14"/>
      <c r="F18" s="14"/>
      <c r="G18" s="14">
        <f t="shared" si="0"/>
        <v>0</v>
      </c>
      <c r="H18" s="19">
        <f t="shared" si="1"/>
        <v>0</v>
      </c>
      <c r="I18" s="14">
        <f t="shared" si="2"/>
        <v>0</v>
      </c>
      <c r="J18" s="14"/>
      <c r="K18" s="14"/>
      <c r="L18" s="14">
        <f t="shared" si="3"/>
        <v>0</v>
      </c>
      <c r="M18" s="14"/>
      <c r="N18" s="19">
        <f t="shared" si="4"/>
        <v>0</v>
      </c>
    </row>
    <row r="19" spans="1:14" x14ac:dyDescent="0.25">
      <c r="A19" s="18">
        <v>9</v>
      </c>
      <c r="B19" s="14" t="s">
        <v>46</v>
      </c>
      <c r="C19" s="14"/>
      <c r="D19" s="14"/>
      <c r="E19" s="14"/>
      <c r="F19" s="14"/>
      <c r="G19" s="14">
        <f t="shared" si="0"/>
        <v>0</v>
      </c>
      <c r="H19" s="19">
        <f t="shared" si="1"/>
        <v>0</v>
      </c>
      <c r="I19" s="14">
        <f t="shared" si="2"/>
        <v>0</v>
      </c>
      <c r="J19" s="14"/>
      <c r="K19" s="14"/>
      <c r="L19" s="14">
        <f t="shared" si="3"/>
        <v>0</v>
      </c>
      <c r="M19" s="14"/>
      <c r="N19" s="19">
        <f t="shared" si="4"/>
        <v>0</v>
      </c>
    </row>
    <row r="20" spans="1:14" x14ac:dyDescent="0.25">
      <c r="A20" s="18">
        <v>10</v>
      </c>
      <c r="B20" s="14" t="s">
        <v>47</v>
      </c>
      <c r="C20" s="14">
        <v>1</v>
      </c>
      <c r="D20" s="14" t="s">
        <v>48</v>
      </c>
      <c r="E20" s="14">
        <v>4.8</v>
      </c>
      <c r="F20" s="14">
        <v>3.43</v>
      </c>
      <c r="G20" s="14">
        <f t="shared" si="0"/>
        <v>60700.710000000006</v>
      </c>
      <c r="H20" s="19">
        <f t="shared" si="1"/>
        <v>60700.710000000006</v>
      </c>
      <c r="I20" s="14">
        <v>0</v>
      </c>
      <c r="J20" s="14"/>
      <c r="K20" s="14"/>
      <c r="L20" s="14">
        <f t="shared" si="3"/>
        <v>6070.0710000000008</v>
      </c>
      <c r="M20" s="14"/>
      <c r="N20" s="19">
        <f t="shared" si="4"/>
        <v>66770.781000000003</v>
      </c>
    </row>
    <row r="21" spans="1:14" x14ac:dyDescent="0.25">
      <c r="A21" s="18">
        <v>13</v>
      </c>
      <c r="B21" s="14" t="s">
        <v>49</v>
      </c>
      <c r="C21" s="14"/>
      <c r="D21" s="14"/>
      <c r="E21" s="14"/>
      <c r="F21" s="14"/>
      <c r="G21" s="14">
        <f t="shared" si="0"/>
        <v>0</v>
      </c>
      <c r="H21" s="19">
        <f t="shared" si="1"/>
        <v>0</v>
      </c>
      <c r="I21" s="14">
        <f t="shared" si="2"/>
        <v>0</v>
      </c>
      <c r="J21" s="14"/>
      <c r="K21" s="14"/>
      <c r="L21" s="14">
        <f t="shared" si="3"/>
        <v>0</v>
      </c>
      <c r="M21" s="14"/>
      <c r="N21" s="19">
        <f t="shared" si="4"/>
        <v>0</v>
      </c>
    </row>
    <row r="22" spans="1:14" x14ac:dyDescent="0.25">
      <c r="A22" s="18">
        <v>14</v>
      </c>
      <c r="B22" s="14" t="s">
        <v>50</v>
      </c>
      <c r="C22" s="14">
        <v>0.5</v>
      </c>
      <c r="D22" s="14" t="s">
        <v>48</v>
      </c>
      <c r="E22" s="20">
        <v>2</v>
      </c>
      <c r="F22" s="14">
        <v>3.39</v>
      </c>
      <c r="G22" s="14">
        <f t="shared" si="0"/>
        <v>59992.83</v>
      </c>
      <c r="H22" s="19">
        <f t="shared" si="1"/>
        <v>29996.415000000001</v>
      </c>
      <c r="I22" s="19">
        <f t="shared" si="2"/>
        <v>7499.1037500000002</v>
      </c>
      <c r="J22" s="20">
        <v>2654.55</v>
      </c>
      <c r="K22" s="14"/>
      <c r="L22" s="14">
        <f t="shared" si="3"/>
        <v>3749.5518750000006</v>
      </c>
      <c r="M22" s="14"/>
      <c r="N22" s="19">
        <f t="shared" si="4"/>
        <v>43899.620625000003</v>
      </c>
    </row>
    <row r="23" spans="1:14" x14ac:dyDescent="0.25">
      <c r="A23" s="18">
        <v>15</v>
      </c>
      <c r="B23" s="14" t="s">
        <v>51</v>
      </c>
      <c r="C23" s="14"/>
      <c r="D23" s="14"/>
      <c r="E23" s="14"/>
      <c r="F23" s="14"/>
      <c r="G23" s="14">
        <f t="shared" si="0"/>
        <v>0</v>
      </c>
      <c r="H23" s="19">
        <f t="shared" si="1"/>
        <v>0</v>
      </c>
      <c r="I23" s="19">
        <f t="shared" si="2"/>
        <v>0</v>
      </c>
      <c r="J23" s="14"/>
      <c r="K23" s="14"/>
      <c r="L23" s="14">
        <f t="shared" si="3"/>
        <v>0</v>
      </c>
      <c r="M23" s="14"/>
      <c r="N23" s="19">
        <f t="shared" si="4"/>
        <v>0</v>
      </c>
    </row>
    <row r="24" spans="1:14" x14ac:dyDescent="0.25">
      <c r="A24" s="18">
        <v>16</v>
      </c>
      <c r="B24" s="14" t="s">
        <v>52</v>
      </c>
      <c r="C24" s="14"/>
      <c r="D24" s="14"/>
      <c r="E24" s="14"/>
      <c r="F24" s="14"/>
      <c r="G24" s="14">
        <f t="shared" si="0"/>
        <v>0</v>
      </c>
      <c r="H24" s="19">
        <f t="shared" si="1"/>
        <v>0</v>
      </c>
      <c r="I24" s="19">
        <f t="shared" si="2"/>
        <v>0</v>
      </c>
      <c r="J24" s="14"/>
      <c r="K24" s="14"/>
      <c r="L24" s="14">
        <f t="shared" si="3"/>
        <v>0</v>
      </c>
      <c r="M24" s="14"/>
      <c r="N24" s="19">
        <f t="shared" si="4"/>
        <v>0</v>
      </c>
    </row>
    <row r="25" spans="1:14" x14ac:dyDescent="0.25">
      <c r="A25" s="18">
        <v>17</v>
      </c>
      <c r="B25" s="14" t="s">
        <v>53</v>
      </c>
      <c r="C25" s="14">
        <v>1</v>
      </c>
      <c r="D25" s="14">
        <v>3</v>
      </c>
      <c r="E25" s="14"/>
      <c r="F25" s="14">
        <v>2.84</v>
      </c>
      <c r="G25" s="14">
        <f t="shared" si="0"/>
        <v>50259.479999999996</v>
      </c>
      <c r="H25" s="19">
        <f t="shared" si="1"/>
        <v>50259.479999999996</v>
      </c>
      <c r="I25" s="19"/>
      <c r="J25" s="14"/>
      <c r="K25" s="14"/>
      <c r="L25" s="14">
        <f t="shared" si="3"/>
        <v>5025.9480000000003</v>
      </c>
      <c r="M25" s="14"/>
      <c r="N25" s="19">
        <f t="shared" si="4"/>
        <v>55285.428</v>
      </c>
    </row>
    <row r="26" spans="1:14" x14ac:dyDescent="0.25">
      <c r="A26" s="18">
        <v>18</v>
      </c>
      <c r="B26" s="14" t="s">
        <v>54</v>
      </c>
      <c r="C26" s="14">
        <v>0.5</v>
      </c>
      <c r="D26" s="14" t="s">
        <v>55</v>
      </c>
      <c r="E26" s="14">
        <v>5</v>
      </c>
      <c r="F26" s="14">
        <v>4.07</v>
      </c>
      <c r="G26" s="14">
        <f t="shared" si="0"/>
        <v>72026.790000000008</v>
      </c>
      <c r="H26" s="19">
        <f>SUM(C26*G26)</f>
        <v>36013.395000000004</v>
      </c>
      <c r="I26" s="19">
        <f t="shared" si="2"/>
        <v>9003.348750000001</v>
      </c>
      <c r="J26" s="14"/>
      <c r="K26" s="14"/>
      <c r="L26" s="14">
        <f t="shared" si="3"/>
        <v>4501.6743750000014</v>
      </c>
      <c r="M26" s="14"/>
      <c r="N26" s="19">
        <f t="shared" si="4"/>
        <v>49518.418125000011</v>
      </c>
    </row>
    <row r="27" spans="1:14" x14ac:dyDescent="0.25">
      <c r="A27" s="18">
        <v>19</v>
      </c>
      <c r="B27" s="14" t="s">
        <v>56</v>
      </c>
      <c r="C27" s="14">
        <v>3</v>
      </c>
      <c r="D27" s="14">
        <v>1</v>
      </c>
      <c r="E27" s="14"/>
      <c r="F27" s="20">
        <v>2.77</v>
      </c>
      <c r="G27" s="14">
        <f t="shared" si="0"/>
        <v>49020.69</v>
      </c>
      <c r="H27" s="19">
        <f t="shared" si="1"/>
        <v>147062.07</v>
      </c>
      <c r="I27" s="19"/>
      <c r="J27" s="14">
        <v>36078.910000000003</v>
      </c>
      <c r="K27" s="14"/>
      <c r="L27" s="14">
        <f t="shared" si="3"/>
        <v>14706.207000000002</v>
      </c>
      <c r="M27" s="14"/>
      <c r="N27" s="19">
        <f t="shared" si="4"/>
        <v>197847.18700000001</v>
      </c>
    </row>
    <row r="28" spans="1:14" x14ac:dyDescent="0.25">
      <c r="A28" s="18">
        <v>20</v>
      </c>
      <c r="B28" s="14" t="s">
        <v>57</v>
      </c>
      <c r="C28" s="14">
        <v>3.5</v>
      </c>
      <c r="D28" s="14">
        <v>2</v>
      </c>
      <c r="E28" s="14"/>
      <c r="F28" s="20">
        <v>2.81</v>
      </c>
      <c r="G28" s="14">
        <f t="shared" si="0"/>
        <v>49728.57</v>
      </c>
      <c r="H28" s="19">
        <f t="shared" si="1"/>
        <v>174049.995</v>
      </c>
      <c r="I28" s="14"/>
      <c r="J28" s="14">
        <v>17696.900000000001</v>
      </c>
      <c r="K28" s="14"/>
      <c r="L28" s="14">
        <f t="shared" si="3"/>
        <v>17404.999500000002</v>
      </c>
      <c r="M28" s="14"/>
      <c r="N28" s="19">
        <f t="shared" si="4"/>
        <v>209151.89449999999</v>
      </c>
    </row>
    <row r="29" spans="1:14" x14ac:dyDescent="0.25">
      <c r="A29" s="18">
        <v>21</v>
      </c>
      <c r="B29" s="14" t="s">
        <v>58</v>
      </c>
      <c r="C29" s="14">
        <v>2.91</v>
      </c>
      <c r="D29" s="14">
        <v>2</v>
      </c>
      <c r="E29" s="14"/>
      <c r="F29" s="20">
        <v>2.81</v>
      </c>
      <c r="G29" s="14">
        <f t="shared" si="0"/>
        <v>49728.57</v>
      </c>
      <c r="H29" s="19">
        <f t="shared" si="1"/>
        <v>144710.13870000001</v>
      </c>
      <c r="I29" s="14"/>
      <c r="J29" s="19">
        <v>33444.81</v>
      </c>
      <c r="K29" s="19"/>
      <c r="L29" s="14">
        <f t="shared" si="3"/>
        <v>14471.013870000002</v>
      </c>
      <c r="M29" s="14"/>
      <c r="N29" s="19">
        <f t="shared" si="4"/>
        <v>192625.96257</v>
      </c>
    </row>
    <row r="30" spans="1:14" x14ac:dyDescent="0.25">
      <c r="A30" s="18">
        <v>22</v>
      </c>
      <c r="B30" s="14" t="s">
        <v>59</v>
      </c>
      <c r="C30" s="14"/>
      <c r="D30" s="14"/>
      <c r="E30" s="14"/>
      <c r="F30" s="14"/>
      <c r="G30" s="14">
        <f t="shared" si="0"/>
        <v>0</v>
      </c>
      <c r="H30" s="19">
        <f t="shared" si="1"/>
        <v>0</v>
      </c>
      <c r="I30" s="14">
        <f t="shared" si="2"/>
        <v>0</v>
      </c>
      <c r="J30" s="22"/>
      <c r="K30" s="14"/>
      <c r="L30" s="14">
        <f t="shared" si="3"/>
        <v>0</v>
      </c>
      <c r="M30" s="14"/>
      <c r="N30" s="19">
        <f t="shared" si="4"/>
        <v>0</v>
      </c>
    </row>
    <row r="31" spans="1:14" x14ac:dyDescent="0.25">
      <c r="A31" s="18">
        <v>23</v>
      </c>
      <c r="B31" s="14" t="s">
        <v>60</v>
      </c>
      <c r="C31" s="23">
        <v>0.5</v>
      </c>
      <c r="D31" s="21" t="s">
        <v>61</v>
      </c>
      <c r="E31" s="14">
        <v>24.7</v>
      </c>
      <c r="F31" s="14">
        <v>4.22</v>
      </c>
      <c r="G31" s="14">
        <f t="shared" si="0"/>
        <v>74681.34</v>
      </c>
      <c r="H31" s="19">
        <f t="shared" si="1"/>
        <v>37340.67</v>
      </c>
      <c r="I31" s="19">
        <f t="shared" si="2"/>
        <v>9335.1674999999996</v>
      </c>
      <c r="J31" s="14"/>
      <c r="K31" s="14"/>
      <c r="L31" s="14">
        <f t="shared" si="3"/>
        <v>4667.5837499999998</v>
      </c>
      <c r="M31" s="14"/>
      <c r="N31" s="19">
        <f t="shared" si="4"/>
        <v>51343.421249999992</v>
      </c>
    </row>
    <row r="32" spans="1:14" x14ac:dyDescent="0.25">
      <c r="A32" s="18">
        <v>24</v>
      </c>
      <c r="B32" s="14" t="s">
        <v>62</v>
      </c>
      <c r="C32" s="14">
        <v>1</v>
      </c>
      <c r="D32" s="14" t="s">
        <v>63</v>
      </c>
      <c r="E32" s="14" t="s">
        <v>64</v>
      </c>
      <c r="F32" s="14">
        <v>4.25</v>
      </c>
      <c r="G32" s="14">
        <f t="shared" si="0"/>
        <v>75212.25</v>
      </c>
      <c r="H32" s="19">
        <f t="shared" si="1"/>
        <v>75212.25</v>
      </c>
      <c r="I32" s="14"/>
      <c r="J32" s="14"/>
      <c r="K32" s="14"/>
      <c r="L32" s="14">
        <f t="shared" si="3"/>
        <v>7521.2250000000004</v>
      </c>
      <c r="M32" s="14"/>
      <c r="N32" s="19">
        <f t="shared" si="4"/>
        <v>82733.475000000006</v>
      </c>
    </row>
    <row r="33" spans="1:14" x14ac:dyDescent="0.25">
      <c r="A33" s="18">
        <v>25</v>
      </c>
      <c r="B33" s="14" t="s">
        <v>65</v>
      </c>
      <c r="C33" s="14">
        <v>0.5</v>
      </c>
      <c r="D33" s="21" t="s">
        <v>66</v>
      </c>
      <c r="E33" s="14">
        <v>0</v>
      </c>
      <c r="F33" s="14">
        <v>3.9049999999999998</v>
      </c>
      <c r="G33" s="14">
        <f t="shared" si="0"/>
        <v>69106.785000000003</v>
      </c>
      <c r="H33" s="19">
        <f t="shared" si="1"/>
        <v>34553.392500000002</v>
      </c>
      <c r="I33" s="14"/>
      <c r="J33" s="14"/>
      <c r="K33" s="14"/>
      <c r="L33" s="14">
        <f t="shared" si="3"/>
        <v>3455.3392500000004</v>
      </c>
      <c r="M33" s="14"/>
      <c r="N33" s="19">
        <f t="shared" si="4"/>
        <v>38008.731749999999</v>
      </c>
    </row>
    <row r="34" spans="1:14" x14ac:dyDescent="0.25">
      <c r="A34" s="18">
        <v>26</v>
      </c>
      <c r="B34" s="14" t="s">
        <v>67</v>
      </c>
      <c r="C34" s="14">
        <v>1</v>
      </c>
      <c r="D34" s="14" t="s">
        <v>68</v>
      </c>
      <c r="E34" s="14">
        <v>13</v>
      </c>
      <c r="F34" s="14">
        <v>4.3</v>
      </c>
      <c r="G34" s="14">
        <f t="shared" si="0"/>
        <v>76097.099999999991</v>
      </c>
      <c r="H34" s="19">
        <f t="shared" si="1"/>
        <v>76097.099999999991</v>
      </c>
      <c r="I34" s="14">
        <f>SUM(H34*25%)</f>
        <v>19024.274999999998</v>
      </c>
      <c r="J34" s="14"/>
      <c r="K34" s="14"/>
      <c r="L34" s="14">
        <f t="shared" si="3"/>
        <v>9512.1374999999989</v>
      </c>
      <c r="M34" s="14"/>
      <c r="N34" s="19">
        <f t="shared" si="4"/>
        <v>104633.51249999998</v>
      </c>
    </row>
    <row r="35" spans="1:14" x14ac:dyDescent="0.25">
      <c r="A35" s="18">
        <v>27</v>
      </c>
      <c r="B35" s="14" t="s">
        <v>69</v>
      </c>
      <c r="C35" s="14">
        <v>15.58</v>
      </c>
      <c r="D35" s="14" t="s">
        <v>70</v>
      </c>
      <c r="E35" s="14"/>
      <c r="F35" s="14">
        <f>SUM(H35/17697/C35)</f>
        <v>4.766545434656976</v>
      </c>
      <c r="G35" s="14">
        <f t="shared" si="0"/>
        <v>84353.554557124502</v>
      </c>
      <c r="H35" s="22">
        <v>1314228.3799999999</v>
      </c>
      <c r="I35" s="19">
        <v>328557.09000000003</v>
      </c>
      <c r="J35" s="22">
        <v>401037.76</v>
      </c>
      <c r="K35" s="14">
        <v>28722.23</v>
      </c>
      <c r="L35" s="14">
        <f t="shared" si="3"/>
        <v>164278.54700000002</v>
      </c>
      <c r="M35" s="14"/>
      <c r="N35" s="19">
        <f t="shared" si="4"/>
        <v>2236824.0070000002</v>
      </c>
    </row>
    <row r="36" spans="1:14" x14ac:dyDescent="0.25">
      <c r="A36" s="18">
        <v>28</v>
      </c>
      <c r="B36" s="14" t="s">
        <v>71</v>
      </c>
      <c r="C36" s="14">
        <v>0.5</v>
      </c>
      <c r="D36" s="14" t="s">
        <v>43</v>
      </c>
      <c r="E36" s="14" t="s">
        <v>72</v>
      </c>
      <c r="F36" s="14">
        <v>4.0599999999999996</v>
      </c>
      <c r="G36" s="14">
        <f t="shared" si="0"/>
        <v>71849.819999999992</v>
      </c>
      <c r="H36" s="19">
        <f t="shared" si="1"/>
        <v>35924.909999999996</v>
      </c>
      <c r="I36" s="19">
        <f>SUM(H36*25%)</f>
        <v>8981.2274999999991</v>
      </c>
      <c r="J36" s="22"/>
      <c r="K36" s="14"/>
      <c r="L36" s="14">
        <f>SUM((H36+I36)*10%)</f>
        <v>4490.6137499999995</v>
      </c>
      <c r="M36" s="14"/>
      <c r="N36" s="19">
        <f>SUM(H36:M36)</f>
        <v>49396.751249999994</v>
      </c>
    </row>
    <row r="37" spans="1:14" x14ac:dyDescent="0.25">
      <c r="A37" s="18">
        <v>29</v>
      </c>
      <c r="B37" s="14" t="s">
        <v>73</v>
      </c>
      <c r="C37" s="14">
        <v>0.5</v>
      </c>
      <c r="D37" s="14">
        <v>3</v>
      </c>
      <c r="E37" s="14"/>
      <c r="F37" s="14">
        <v>2.84</v>
      </c>
      <c r="G37" s="14">
        <f t="shared" si="0"/>
        <v>50259.479999999996</v>
      </c>
      <c r="H37" s="19">
        <f t="shared" si="1"/>
        <v>25129.739999999998</v>
      </c>
      <c r="I37" s="19"/>
      <c r="J37" s="14"/>
      <c r="K37" s="14"/>
      <c r="L37" s="14">
        <f t="shared" si="3"/>
        <v>2512.9740000000002</v>
      </c>
      <c r="M37" s="14"/>
      <c r="N37" s="19">
        <f t="shared" si="4"/>
        <v>27642.714</v>
      </c>
    </row>
    <row r="38" spans="1:14" x14ac:dyDescent="0.25">
      <c r="A38" s="14"/>
      <c r="B38" s="24" t="s">
        <v>74</v>
      </c>
      <c r="C38" s="24">
        <f>SUM(C11:C37)</f>
        <v>37.49</v>
      </c>
      <c r="D38" s="25" t="s">
        <v>75</v>
      </c>
      <c r="E38" s="25" t="s">
        <v>75</v>
      </c>
      <c r="F38" s="25" t="s">
        <v>75</v>
      </c>
      <c r="G38" s="25" t="s">
        <v>75</v>
      </c>
      <c r="H38" s="24">
        <f t="shared" ref="H38:N38" si="5">SUM(H11:H37)</f>
        <v>2730335.2412000005</v>
      </c>
      <c r="I38" s="24">
        <f t="shared" si="5"/>
        <v>486701.90625</v>
      </c>
      <c r="J38" s="24">
        <f t="shared" si="5"/>
        <v>490912.93000000005</v>
      </c>
      <c r="K38" s="24">
        <f t="shared" si="5"/>
        <v>28722.23</v>
      </c>
      <c r="L38" s="24">
        <f t="shared" si="5"/>
        <v>321703.71474500006</v>
      </c>
      <c r="M38" s="24">
        <f t="shared" si="5"/>
        <v>0</v>
      </c>
      <c r="N38" s="26">
        <f t="shared" si="5"/>
        <v>4058376.0221950002</v>
      </c>
    </row>
  </sheetData>
  <mergeCells count="5">
    <mergeCell ref="A5:N5"/>
    <mergeCell ref="A6:N6"/>
    <mergeCell ref="A7:N7"/>
    <mergeCell ref="A8:N8"/>
    <mergeCell ref="J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2019-10-18T04:54:20Z</dcterms:created>
  <dcterms:modified xsi:type="dcterms:W3CDTF">2019-10-18T04:55:25Z</dcterms:modified>
</cp:coreProperties>
</file>